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9\"/>
    </mc:Choice>
  </mc:AlternateContent>
  <xr:revisionPtr revIDLastSave="0" documentId="13_ncr:1_{A3D5C999-E8C6-41D8-A9F9-EECEDF75E73B}" xr6:coauthVersionLast="47" xr6:coauthVersionMax="47" xr10:uidLastSave="{00000000-0000-0000-0000-000000000000}"/>
  <bookViews>
    <workbookView xWindow="-420" yWindow="253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ОСР 537 02-01" sheetId="8" r:id="rId8"/>
    <sheet name="ОСР 537-09-01" sheetId="9" r:id="rId9"/>
    <sheet name="ОСР 537 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2" i="2"/>
  <c r="G62" i="2"/>
  <c r="F62" i="2"/>
  <c r="E62" i="2"/>
  <c r="D62" i="2"/>
  <c r="H61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<sst xmlns="http://schemas.openxmlformats.org/spreadsheetml/2006/main" count="403" uniqueCount="163">
  <si>
    <t>СВОДКА ЗАТРАТ</t>
  </si>
  <si>
    <t>P_0589</t>
  </si>
  <si>
    <t>(идентификатор инвестиционного проекта)</t>
  </si>
  <si>
    <t>Реконструкция КЛ-6 кВ Ф-4 ПС 35/6 кВ "Фабричная" (протяженностью 3,4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</si>
  <si>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</si>
  <si>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</si>
  <si>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</si>
  <si>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</si>
  <si>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</si>
  <si>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</si>
  <si>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</si>
  <si>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</si>
  <si>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</si>
  <si>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</si>
  <si>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</si>
  <si>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</si>
  <si>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</si>
  <si>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</si>
  <si>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</si>
  <si>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</si>
  <si>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</si>
  <si>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</si>
  <si>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</si>
  <si>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</si>
  <si>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</si>
  <si>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</si>
  <si>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</si>
  <si>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</si>
  <si>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</si>
  <si>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</si>
  <si>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</si>
  <si>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</si>
  <si>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</si>
  <si>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</si>
  <si>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</si>
  <si>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</si>
  <si>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</si>
  <si>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</si>
  <si>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</si>
  <si>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</si>
  <si>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</si>
  <si>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</si>
  <si>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</si>
  <si>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</si>
  <si>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</si>
  <si>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</si>
  <si>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</si>
  <si>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</si>
  <si>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</si>
  <si>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</si>
  <si>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</si>
  <si>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</si>
  <si>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</si>
  <si>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</si>
  <si>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</si>
  <si>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</si>
  <si>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</si>
  <si>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</si>
  <si>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</si>
  <si>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</si>
  <si>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</si>
  <si>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</si>
  <si>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</si>
  <si>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</si>
  <si>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</si>
  <si>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</si>
  <si>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</si>
  <si>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</si>
  <si>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</si>
  <si>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</si>
  <si>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</si>
  <si>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</si>
  <si>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</si>
  <si>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</si>
  <si>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</si>
  <si>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</si>
  <si>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</si>
  <si>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</si>
  <si>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</si>
  <si>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</si>
  <si>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</si>
  <si>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</si>
  <si>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Смета № 1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</si>
  <si>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</si>
  <si>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</si>
  <si>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</si>
  <si>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</si>
  <si>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</si>
  <si>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</si>
  <si>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</si>
  <si>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</si>
  <si>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</si>
  <si>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</si>
  <si>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</si>
  <si>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</si>
  <si>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</si>
  <si>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</si>
  <si>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</si>
  <si>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</si>
  <si>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</si>
  <si>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</si>
  <si>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</si>
  <si>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</si>
  <si>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</si>
  <si>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</si>
  <si>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</si>
  <si>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</si>
  <si>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</si>
  <si>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</si>
  <si>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</si>
  <si>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</si>
  <si>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</si>
  <si>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</si>
  <si>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</si>
  <si>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</si>
  <si>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</si>
  <si>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</si>
  <si>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</si>
  <si>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</si>
  <si>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</si>
  <si>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</si>
  <si>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</si>
  <si>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</si>
  <si>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</si>
  <si>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</si>
  <si>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</si>
  <si>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</si>
  <si>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</si>
  <si>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</si>
  <si>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</si>
  <si>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</si>
  <si>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</si>
  <si>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</si>
  <si>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</si>
  <si>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</si>
  <si>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</si>
  <si>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</si>
  <si>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</si>
  <si>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</si>
  <si>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</si>
  <si>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</si>
  <si>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</si>
  <si>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</si>
  <si>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</si>
  <si>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</si>
  <si>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ОСР 537 02-01</t>
  </si>
  <si>
    <t>Реконструкция КЛ одноцепная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</si>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</sst>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B26" sqref="B2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9.109375" customWidth="1"/>
    <col min="7" max="9" width="18.4414062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3" t="s">
        <v>0</v>
      </c>
      <c r="B12" s="83"/>
      <c r="C12" s="83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4" t="s">
        <v>1</v>
      </c>
      <c r="B16" s="84"/>
      <c r="C16" s="84"/>
    </row>
    <row r="17" spans="1:9" ht="15.9" customHeight="1">
      <c r="A17" s="85" t="s">
        <v>2</v>
      </c>
      <c r="B17" s="85"/>
      <c r="C17" s="85"/>
    </row>
    <row r="18" spans="1:9" ht="15.9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9" customHeight="1">
      <c r="A20" s="85" t="s">
        <v>4</v>
      </c>
      <c r="B20" s="85"/>
      <c r="C20" s="85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7.100000000000001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7.100000000000001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7.100000000000001" customHeight="1">
      <c r="A29" s="55" t="s">
        <v>18</v>
      </c>
      <c r="B29" s="53" t="s">
        <v>19</v>
      </c>
      <c r="C29" s="61">
        <f>ССР!H68*1.2</f>
        <v>1183.8771871988799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7.100000000000001" customHeight="1">
      <c r="A30" s="50">
        <v>2</v>
      </c>
      <c r="B30" s="53" t="s">
        <v>20</v>
      </c>
      <c r="C30" s="61">
        <f>C27+C28+C29</f>
        <v>1183.8771871988799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7.100000000000001" customHeight="1">
      <c r="A31" s="55" t="s">
        <v>21</v>
      </c>
      <c r="B31" s="53" t="s">
        <v>22</v>
      </c>
      <c r="C31" s="61">
        <f>C30-ROUND(C30/1.2,5)</f>
        <v>197.31286719887601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C30*I36</f>
        <v>1373.28842121967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ССР!D77+ССР!E77</f>
        <v>23758.233789179601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ССР!F77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(ССР!G73-ССР!G68)*1.2</f>
        <v>4742.4388676815697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28500.672656861101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4750.1121068611501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34522.134493707301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76">
        <f>C40+C32</f>
        <v>35895.422914927003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122</v>
      </c>
      <c r="D13" s="32">
        <v>0</v>
      </c>
      <c r="E13" s="32">
        <v>0</v>
      </c>
      <c r="F13" s="32">
        <v>0</v>
      </c>
      <c r="G13" s="32">
        <v>898.57174219077001</v>
      </c>
      <c r="H13" s="32">
        <v>898.57174219077001</v>
      </c>
      <c r="J13" s="20"/>
    </row>
    <row r="14" spans="1:14" ht="17.100000000000001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898.57174219077001</v>
      </c>
      <c r="H14" s="32">
        <v>898.57174219077001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75" workbookViewId="0">
      <selection activeCell="H3" sqref="H3:H81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123</v>
      </c>
      <c r="B1" s="10" t="s">
        <v>124</v>
      </c>
      <c r="C1" s="10" t="s">
        <v>125</v>
      </c>
      <c r="D1" s="10" t="s">
        <v>126</v>
      </c>
      <c r="E1" s="10" t="s">
        <v>127</v>
      </c>
      <c r="F1" s="10" t="s">
        <v>128</v>
      </c>
      <c r="G1" s="10" t="s">
        <v>129</v>
      </c>
      <c r="H1" s="10" t="s">
        <v>130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101</v>
      </c>
      <c r="B3" s="95"/>
      <c r="C3" s="11"/>
      <c r="D3" s="12">
        <v>1012.0388662832</v>
      </c>
      <c r="E3" s="13"/>
      <c r="F3" s="13"/>
      <c r="G3" s="13"/>
      <c r="H3" s="14"/>
    </row>
    <row r="4" spans="1:8">
      <c r="A4" s="100" t="s">
        <v>131</v>
      </c>
      <c r="B4" s="15" t="s">
        <v>132</v>
      </c>
      <c r="C4" s="11"/>
      <c r="D4" s="12">
        <v>947.51199198635004</v>
      </c>
      <c r="E4" s="13"/>
      <c r="F4" s="13"/>
      <c r="G4" s="13"/>
      <c r="H4" s="14"/>
    </row>
    <row r="5" spans="1:8">
      <c r="A5" s="100"/>
      <c r="B5" s="15" t="s">
        <v>133</v>
      </c>
      <c r="C5" s="10"/>
      <c r="D5" s="12">
        <v>64.526874296890995</v>
      </c>
      <c r="E5" s="13"/>
      <c r="F5" s="13"/>
      <c r="G5" s="13"/>
      <c r="H5" s="16"/>
    </row>
    <row r="6" spans="1:8">
      <c r="A6" s="101"/>
      <c r="B6" s="15" t="s">
        <v>134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135</v>
      </c>
      <c r="C7" s="10"/>
      <c r="D7" s="12">
        <v>0</v>
      </c>
      <c r="E7" s="13"/>
      <c r="F7" s="13"/>
      <c r="G7" s="13"/>
      <c r="H7" s="16"/>
    </row>
    <row r="8" spans="1:8">
      <c r="A8" s="96" t="s">
        <v>104</v>
      </c>
      <c r="B8" s="97"/>
      <c r="C8" s="100" t="s">
        <v>136</v>
      </c>
      <c r="D8" s="17">
        <v>1012.0388662832</v>
      </c>
      <c r="E8" s="13">
        <v>0.11</v>
      </c>
      <c r="F8" s="13" t="s">
        <v>137</v>
      </c>
      <c r="G8" s="17">
        <v>9200.3533298476996</v>
      </c>
      <c r="H8" s="16"/>
    </row>
    <row r="9" spans="1:8">
      <c r="A9" s="102">
        <v>1</v>
      </c>
      <c r="B9" s="15" t="s">
        <v>132</v>
      </c>
      <c r="C9" s="100"/>
      <c r="D9" s="17">
        <v>947.51199198635004</v>
      </c>
      <c r="E9" s="13"/>
      <c r="F9" s="13"/>
      <c r="G9" s="13"/>
      <c r="H9" s="101" t="s">
        <v>41</v>
      </c>
    </row>
    <row r="10" spans="1:8">
      <c r="A10" s="100"/>
      <c r="B10" s="15" t="s">
        <v>133</v>
      </c>
      <c r="C10" s="100"/>
      <c r="D10" s="17">
        <v>64.526874296890995</v>
      </c>
      <c r="E10" s="13"/>
      <c r="F10" s="13"/>
      <c r="G10" s="13"/>
      <c r="H10" s="101"/>
    </row>
    <row r="11" spans="1:8">
      <c r="A11" s="100"/>
      <c r="B11" s="15" t="s">
        <v>134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135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65</v>
      </c>
      <c r="B13" s="95"/>
      <c r="C13" s="10"/>
      <c r="D13" s="12">
        <v>3.0772875968712001</v>
      </c>
      <c r="E13" s="13"/>
      <c r="F13" s="13"/>
      <c r="G13" s="13"/>
      <c r="H13" s="16"/>
    </row>
    <row r="14" spans="1:8">
      <c r="A14" s="100" t="s">
        <v>138</v>
      </c>
      <c r="B14" s="15" t="s">
        <v>132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133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134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135</v>
      </c>
      <c r="C17" s="10"/>
      <c r="D17" s="12">
        <v>3.0772875968712001</v>
      </c>
      <c r="E17" s="13"/>
      <c r="F17" s="13"/>
      <c r="G17" s="13"/>
      <c r="H17" s="16"/>
    </row>
    <row r="18" spans="1:8">
      <c r="A18" s="96" t="s">
        <v>107</v>
      </c>
      <c r="B18" s="97"/>
      <c r="C18" s="100" t="s">
        <v>136</v>
      </c>
      <c r="D18" s="17">
        <v>3.0772875968712001</v>
      </c>
      <c r="E18" s="13">
        <v>0.11</v>
      </c>
      <c r="F18" s="13" t="s">
        <v>137</v>
      </c>
      <c r="G18" s="17">
        <v>27.975341789738</v>
      </c>
      <c r="H18" s="16"/>
    </row>
    <row r="19" spans="1:8">
      <c r="A19" s="102">
        <v>1</v>
      </c>
      <c r="B19" s="15" t="s">
        <v>132</v>
      </c>
      <c r="C19" s="100"/>
      <c r="D19" s="17">
        <v>0</v>
      </c>
      <c r="E19" s="13"/>
      <c r="F19" s="13"/>
      <c r="G19" s="13"/>
      <c r="H19" s="101" t="s">
        <v>41</v>
      </c>
    </row>
    <row r="20" spans="1:8">
      <c r="A20" s="100"/>
      <c r="B20" s="15" t="s">
        <v>133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134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135</v>
      </c>
      <c r="C22" s="100"/>
      <c r="D22" s="17">
        <v>3.0772875968712001</v>
      </c>
      <c r="E22" s="13"/>
      <c r="F22" s="13"/>
      <c r="G22" s="13"/>
      <c r="H22" s="101"/>
    </row>
    <row r="23" spans="1:8" ht="24.6">
      <c r="A23" s="98" t="s">
        <v>81</v>
      </c>
      <c r="B23" s="95"/>
      <c r="C23" s="10"/>
      <c r="D23" s="12">
        <v>87.992580474967994</v>
      </c>
      <c r="E23" s="13"/>
      <c r="F23" s="13"/>
      <c r="G23" s="13"/>
      <c r="H23" s="16"/>
    </row>
    <row r="24" spans="1:8">
      <c r="A24" s="100" t="s">
        <v>139</v>
      </c>
      <c r="B24" s="15" t="s">
        <v>132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133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134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135</v>
      </c>
      <c r="C27" s="10"/>
      <c r="D27" s="12">
        <v>58.334446828853999</v>
      </c>
      <c r="E27" s="13"/>
      <c r="F27" s="13"/>
      <c r="G27" s="13"/>
      <c r="H27" s="16"/>
    </row>
    <row r="28" spans="1:8">
      <c r="A28" s="96" t="s">
        <v>81</v>
      </c>
      <c r="B28" s="97"/>
      <c r="C28" s="100" t="s">
        <v>136</v>
      </c>
      <c r="D28" s="17">
        <v>58.334446828853999</v>
      </c>
      <c r="E28" s="13">
        <v>0.11</v>
      </c>
      <c r="F28" s="13" t="s">
        <v>137</v>
      </c>
      <c r="G28" s="17">
        <v>530.31315298957998</v>
      </c>
      <c r="H28" s="16"/>
    </row>
    <row r="29" spans="1:8">
      <c r="A29" s="102">
        <v>1</v>
      </c>
      <c r="B29" s="15" t="s">
        <v>132</v>
      </c>
      <c r="C29" s="100"/>
      <c r="D29" s="17">
        <v>0</v>
      </c>
      <c r="E29" s="13"/>
      <c r="F29" s="13"/>
      <c r="G29" s="13"/>
      <c r="H29" s="101" t="s">
        <v>41</v>
      </c>
    </row>
    <row r="30" spans="1:8">
      <c r="A30" s="100"/>
      <c r="B30" s="15" t="s">
        <v>133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134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135</v>
      </c>
      <c r="C32" s="100"/>
      <c r="D32" s="17">
        <v>58.334446828853999</v>
      </c>
      <c r="E32" s="13"/>
      <c r="F32" s="13"/>
      <c r="G32" s="13"/>
      <c r="H32" s="101"/>
    </row>
    <row r="33" spans="1:8">
      <c r="A33" s="100" t="s">
        <v>140</v>
      </c>
      <c r="B33" s="15" t="s">
        <v>132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133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134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135</v>
      </c>
      <c r="C36" s="10"/>
      <c r="D36" s="12">
        <v>87.992580474967994</v>
      </c>
      <c r="E36" s="13"/>
      <c r="F36" s="13"/>
      <c r="G36" s="13"/>
      <c r="H36" s="16"/>
    </row>
    <row r="37" spans="1:8">
      <c r="A37" s="96" t="s">
        <v>81</v>
      </c>
      <c r="B37" s="97"/>
      <c r="C37" s="100" t="s">
        <v>141</v>
      </c>
      <c r="D37" s="17">
        <v>29.658133646113999</v>
      </c>
      <c r="E37" s="13">
        <v>2.9999999999999997E-4</v>
      </c>
      <c r="F37" s="13" t="s">
        <v>142</v>
      </c>
      <c r="G37" s="17">
        <v>98860.445487044999</v>
      </c>
      <c r="H37" s="16"/>
    </row>
    <row r="38" spans="1:8">
      <c r="A38" s="102">
        <v>1</v>
      </c>
      <c r="B38" s="15" t="s">
        <v>132</v>
      </c>
      <c r="C38" s="100"/>
      <c r="D38" s="17">
        <v>0</v>
      </c>
      <c r="E38" s="13"/>
      <c r="F38" s="13"/>
      <c r="G38" s="13"/>
      <c r="H38" s="101" t="s">
        <v>143</v>
      </c>
    </row>
    <row r="39" spans="1:8">
      <c r="A39" s="100"/>
      <c r="B39" s="15" t="s">
        <v>133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134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135</v>
      </c>
      <c r="C41" s="100"/>
      <c r="D41" s="17">
        <v>29.658133646113999</v>
      </c>
      <c r="E41" s="13"/>
      <c r="F41" s="13"/>
      <c r="G41" s="13"/>
      <c r="H41" s="101"/>
    </row>
    <row r="42" spans="1:8" ht="24.6">
      <c r="A42" s="98" t="s">
        <v>111</v>
      </c>
      <c r="B42" s="95"/>
      <c r="C42" s="10"/>
      <c r="D42" s="12">
        <v>0</v>
      </c>
      <c r="E42" s="13"/>
      <c r="F42" s="13"/>
      <c r="G42" s="13"/>
      <c r="H42" s="16"/>
    </row>
    <row r="43" spans="1:8">
      <c r="A43" s="100" t="s">
        <v>144</v>
      </c>
      <c r="B43" s="15" t="s">
        <v>132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133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134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135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113</v>
      </c>
      <c r="B47" s="97"/>
      <c r="C47" s="100" t="s">
        <v>141</v>
      </c>
      <c r="D47" s="17">
        <v>0</v>
      </c>
      <c r="E47" s="13">
        <v>2.9999999999999997E-4</v>
      </c>
      <c r="F47" s="13" t="s">
        <v>142</v>
      </c>
      <c r="G47" s="17">
        <v>0</v>
      </c>
      <c r="H47" s="16"/>
    </row>
    <row r="48" spans="1:8">
      <c r="A48" s="102">
        <v>1</v>
      </c>
      <c r="B48" s="15" t="s">
        <v>132</v>
      </c>
      <c r="C48" s="100"/>
      <c r="D48" s="17">
        <v>0</v>
      </c>
      <c r="E48" s="13"/>
      <c r="F48" s="13"/>
      <c r="G48" s="13"/>
      <c r="H48" s="101" t="s">
        <v>143</v>
      </c>
    </row>
    <row r="49" spans="1:8">
      <c r="A49" s="100"/>
      <c r="B49" s="15" t="s">
        <v>133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134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135</v>
      </c>
      <c r="C51" s="100"/>
      <c r="D51" s="17">
        <v>0</v>
      </c>
      <c r="E51" s="13"/>
      <c r="F51" s="13"/>
      <c r="G51" s="13"/>
      <c r="H51" s="101"/>
    </row>
    <row r="52" spans="1:8" ht="24.6">
      <c r="A52" s="98" t="s">
        <v>43</v>
      </c>
      <c r="B52" s="95"/>
      <c r="C52" s="10"/>
      <c r="D52" s="12">
        <v>17068.755904647001</v>
      </c>
      <c r="E52" s="13"/>
      <c r="F52" s="13"/>
      <c r="G52" s="13"/>
      <c r="H52" s="16"/>
    </row>
    <row r="53" spans="1:8">
      <c r="A53" s="100" t="s">
        <v>145</v>
      </c>
      <c r="B53" s="15" t="s">
        <v>132</v>
      </c>
      <c r="C53" s="10"/>
      <c r="D53" s="12">
        <v>5593.4057664375996</v>
      </c>
      <c r="E53" s="13"/>
      <c r="F53" s="13"/>
      <c r="G53" s="13"/>
      <c r="H53" s="16"/>
    </row>
    <row r="54" spans="1:8">
      <c r="A54" s="100"/>
      <c r="B54" s="15" t="s">
        <v>133</v>
      </c>
      <c r="C54" s="10"/>
      <c r="D54" s="12">
        <v>11163.194615744</v>
      </c>
      <c r="E54" s="13"/>
      <c r="F54" s="13"/>
      <c r="G54" s="13"/>
      <c r="H54" s="16"/>
    </row>
    <row r="55" spans="1:8">
      <c r="A55" s="100"/>
      <c r="B55" s="15" t="s">
        <v>134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135</v>
      </c>
      <c r="C56" s="10"/>
      <c r="D56" s="12">
        <v>0</v>
      </c>
      <c r="E56" s="13"/>
      <c r="F56" s="13"/>
      <c r="G56" s="13"/>
      <c r="H56" s="16"/>
    </row>
    <row r="57" spans="1:8">
      <c r="A57" s="96" t="s">
        <v>117</v>
      </c>
      <c r="B57" s="97"/>
      <c r="C57" s="100" t="s">
        <v>146</v>
      </c>
      <c r="D57" s="17">
        <v>16756.600382182001</v>
      </c>
      <c r="E57" s="13">
        <v>3.19</v>
      </c>
      <c r="F57" s="13" t="s">
        <v>137</v>
      </c>
      <c r="G57" s="17">
        <v>5252.8527843828997</v>
      </c>
      <c r="H57" s="16"/>
    </row>
    <row r="58" spans="1:8">
      <c r="A58" s="102">
        <v>1</v>
      </c>
      <c r="B58" s="15" t="s">
        <v>132</v>
      </c>
      <c r="C58" s="100"/>
      <c r="D58" s="17">
        <v>5593.4057664375996</v>
      </c>
      <c r="E58" s="13"/>
      <c r="F58" s="13"/>
      <c r="G58" s="13"/>
      <c r="H58" s="101" t="s">
        <v>43</v>
      </c>
    </row>
    <row r="59" spans="1:8">
      <c r="A59" s="100"/>
      <c r="B59" s="15" t="s">
        <v>133</v>
      </c>
      <c r="C59" s="100"/>
      <c r="D59" s="17">
        <v>11163.194615744</v>
      </c>
      <c r="E59" s="13"/>
      <c r="F59" s="13"/>
      <c r="G59" s="13"/>
      <c r="H59" s="101"/>
    </row>
    <row r="60" spans="1:8">
      <c r="A60" s="100"/>
      <c r="B60" s="15" t="s">
        <v>134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135</v>
      </c>
      <c r="C61" s="100"/>
      <c r="D61" s="17">
        <v>0</v>
      </c>
      <c r="E61" s="13"/>
      <c r="F61" s="13"/>
      <c r="G61" s="13"/>
      <c r="H61" s="101"/>
    </row>
    <row r="62" spans="1:8">
      <c r="A62" s="100" t="s">
        <v>147</v>
      </c>
      <c r="B62" s="15" t="s">
        <v>132</v>
      </c>
      <c r="C62" s="10"/>
      <c r="D62" s="12">
        <v>5593.4057664375996</v>
      </c>
      <c r="E62" s="13"/>
      <c r="F62" s="13"/>
      <c r="G62" s="13"/>
      <c r="H62" s="16"/>
    </row>
    <row r="63" spans="1:8">
      <c r="A63" s="100"/>
      <c r="B63" s="15" t="s">
        <v>133</v>
      </c>
      <c r="C63" s="10"/>
      <c r="D63" s="12">
        <v>11163.194615744</v>
      </c>
      <c r="E63" s="13"/>
      <c r="F63" s="13"/>
      <c r="G63" s="13"/>
      <c r="H63" s="16"/>
    </row>
    <row r="64" spans="1:8">
      <c r="A64" s="100"/>
      <c r="B64" s="15" t="s">
        <v>134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135</v>
      </c>
      <c r="C65" s="10"/>
      <c r="D65" s="12">
        <v>312.15552246584002</v>
      </c>
      <c r="E65" s="13"/>
      <c r="F65" s="13"/>
      <c r="G65" s="13"/>
      <c r="H65" s="16"/>
    </row>
    <row r="66" spans="1:8">
      <c r="A66" s="96" t="s">
        <v>120</v>
      </c>
      <c r="B66" s="97"/>
      <c r="C66" s="100" t="s">
        <v>146</v>
      </c>
      <c r="D66" s="17">
        <v>312.15552246584002</v>
      </c>
      <c r="E66" s="13">
        <v>3.19</v>
      </c>
      <c r="F66" s="13" t="s">
        <v>137</v>
      </c>
      <c r="G66" s="17">
        <v>97.854395757316993</v>
      </c>
      <c r="H66" s="16"/>
    </row>
    <row r="67" spans="1:8">
      <c r="A67" s="102">
        <v>1</v>
      </c>
      <c r="B67" s="15" t="s">
        <v>132</v>
      </c>
      <c r="C67" s="100"/>
      <c r="D67" s="17">
        <v>0</v>
      </c>
      <c r="E67" s="13"/>
      <c r="F67" s="13"/>
      <c r="G67" s="13"/>
      <c r="H67" s="101" t="s">
        <v>43</v>
      </c>
    </row>
    <row r="68" spans="1:8">
      <c r="A68" s="100"/>
      <c r="B68" s="15" t="s">
        <v>133</v>
      </c>
      <c r="C68" s="100"/>
      <c r="D68" s="17">
        <v>0</v>
      </c>
      <c r="E68" s="13"/>
      <c r="F68" s="13"/>
      <c r="G68" s="13"/>
      <c r="H68" s="101"/>
    </row>
    <row r="69" spans="1:8">
      <c r="A69" s="100"/>
      <c r="B69" s="15" t="s">
        <v>134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135</v>
      </c>
      <c r="C70" s="100"/>
      <c r="D70" s="17">
        <v>312.15552246584002</v>
      </c>
      <c r="E70" s="13"/>
      <c r="F70" s="13"/>
      <c r="G70" s="13"/>
      <c r="H70" s="101"/>
    </row>
    <row r="71" spans="1:8" ht="24.6">
      <c r="A71" s="98" t="s">
        <v>122</v>
      </c>
      <c r="B71" s="95"/>
      <c r="C71" s="10"/>
      <c r="D71" s="12">
        <v>898.57174219077001</v>
      </c>
      <c r="E71" s="13"/>
      <c r="F71" s="13"/>
      <c r="G71" s="13"/>
      <c r="H71" s="16"/>
    </row>
    <row r="72" spans="1:8">
      <c r="A72" s="100" t="s">
        <v>148</v>
      </c>
      <c r="B72" s="15" t="s">
        <v>132</v>
      </c>
      <c r="C72" s="10"/>
      <c r="D72" s="12">
        <v>0</v>
      </c>
      <c r="E72" s="13"/>
      <c r="F72" s="13"/>
      <c r="G72" s="13"/>
      <c r="H72" s="16"/>
    </row>
    <row r="73" spans="1:8">
      <c r="A73" s="100"/>
      <c r="B73" s="15" t="s">
        <v>133</v>
      </c>
      <c r="C73" s="10"/>
      <c r="D73" s="12">
        <v>0</v>
      </c>
      <c r="E73" s="13"/>
      <c r="F73" s="13"/>
      <c r="G73" s="13"/>
      <c r="H73" s="16"/>
    </row>
    <row r="74" spans="1:8">
      <c r="A74" s="100"/>
      <c r="B74" s="15" t="s">
        <v>134</v>
      </c>
      <c r="C74" s="10"/>
      <c r="D74" s="12">
        <v>0</v>
      </c>
      <c r="E74" s="13"/>
      <c r="F74" s="13"/>
      <c r="G74" s="13"/>
      <c r="H74" s="16"/>
    </row>
    <row r="75" spans="1:8">
      <c r="A75" s="100"/>
      <c r="B75" s="15" t="s">
        <v>135</v>
      </c>
      <c r="C75" s="10"/>
      <c r="D75" s="12">
        <v>898.57174219077001</v>
      </c>
      <c r="E75" s="13"/>
      <c r="F75" s="13"/>
      <c r="G75" s="13"/>
      <c r="H75" s="16"/>
    </row>
    <row r="76" spans="1:8">
      <c r="A76" s="96" t="s">
        <v>122</v>
      </c>
      <c r="B76" s="97"/>
      <c r="C76" s="100" t="s">
        <v>146</v>
      </c>
      <c r="D76" s="17">
        <v>898.57174219077001</v>
      </c>
      <c r="E76" s="13">
        <v>3.19</v>
      </c>
      <c r="F76" s="13" t="s">
        <v>137</v>
      </c>
      <c r="G76" s="17">
        <v>281.68393172124001</v>
      </c>
      <c r="H76" s="16"/>
    </row>
    <row r="77" spans="1:8">
      <c r="A77" s="102">
        <v>1</v>
      </c>
      <c r="B77" s="15" t="s">
        <v>132</v>
      </c>
      <c r="C77" s="100"/>
      <c r="D77" s="17">
        <v>0</v>
      </c>
      <c r="E77" s="13"/>
      <c r="F77" s="13"/>
      <c r="G77" s="13"/>
      <c r="H77" s="101" t="s">
        <v>43</v>
      </c>
    </row>
    <row r="78" spans="1:8">
      <c r="A78" s="100"/>
      <c r="B78" s="15" t="s">
        <v>133</v>
      </c>
      <c r="C78" s="100"/>
      <c r="D78" s="17">
        <v>0</v>
      </c>
      <c r="E78" s="13"/>
      <c r="F78" s="13"/>
      <c r="G78" s="13"/>
      <c r="H78" s="101"/>
    </row>
    <row r="79" spans="1:8">
      <c r="A79" s="100"/>
      <c r="B79" s="15" t="s">
        <v>134</v>
      </c>
      <c r="C79" s="100"/>
      <c r="D79" s="17">
        <v>0</v>
      </c>
      <c r="E79" s="13"/>
      <c r="F79" s="13"/>
      <c r="G79" s="13"/>
      <c r="H79" s="101"/>
    </row>
    <row r="80" spans="1:8">
      <c r="A80" s="100"/>
      <c r="B80" s="15" t="s">
        <v>135</v>
      </c>
      <c r="C80" s="100"/>
      <c r="D80" s="17">
        <v>898.57174219077001</v>
      </c>
      <c r="E80" s="13"/>
      <c r="F80" s="13"/>
      <c r="G80" s="13"/>
      <c r="H80" s="101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9" t="s">
        <v>149</v>
      </c>
      <c r="B83" s="99"/>
      <c r="C83" s="99"/>
      <c r="D83" s="99"/>
      <c r="E83" s="99"/>
      <c r="F83" s="99"/>
      <c r="G83" s="99"/>
      <c r="H83" s="99"/>
    </row>
    <row r="84" spans="1:8">
      <c r="A84" s="99" t="s">
        <v>150</v>
      </c>
      <c r="B84" s="99"/>
      <c r="C84" s="99"/>
      <c r="D84" s="99"/>
      <c r="E84" s="99"/>
      <c r="F84" s="99"/>
      <c r="G84" s="99"/>
      <c r="H84" s="99"/>
    </row>
  </sheetData>
  <mergeCells count="48">
    <mergeCell ref="H9:H12"/>
    <mergeCell ref="H19:H22"/>
    <mergeCell ref="H29:H32"/>
    <mergeCell ref="H38:H41"/>
    <mergeCell ref="H48:H51"/>
    <mergeCell ref="C8:C12"/>
    <mergeCell ref="C18:C22"/>
    <mergeCell ref="C28:C32"/>
    <mergeCell ref="C37:C41"/>
    <mergeCell ref="C47:C51"/>
    <mergeCell ref="A84:H84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A53:A56"/>
    <mergeCell ref="A58:A61"/>
    <mergeCell ref="A62:A65"/>
    <mergeCell ref="A67:A70"/>
    <mergeCell ref="A72:A75"/>
    <mergeCell ref="A57:B57"/>
    <mergeCell ref="A66:B66"/>
    <mergeCell ref="A71:B71"/>
    <mergeCell ref="A76:B76"/>
    <mergeCell ref="A83:H83"/>
    <mergeCell ref="A77:A80"/>
    <mergeCell ref="C57:C61"/>
    <mergeCell ref="C66:C70"/>
    <mergeCell ref="C76:C80"/>
    <mergeCell ref="H58:H61"/>
    <mergeCell ref="H67:H70"/>
    <mergeCell ref="H77:H80"/>
    <mergeCell ref="A28:B28"/>
    <mergeCell ref="A37:B37"/>
    <mergeCell ref="A42:B42"/>
    <mergeCell ref="A47:B47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151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152</v>
      </c>
      <c r="B3" s="2" t="s">
        <v>153</v>
      </c>
      <c r="C3" s="2" t="s">
        <v>154</v>
      </c>
      <c r="D3" s="2" t="s">
        <v>155</v>
      </c>
      <c r="E3" s="2" t="s">
        <v>156</v>
      </c>
      <c r="F3" s="2" t="s">
        <v>157</v>
      </c>
      <c r="G3" s="2" t="s">
        <v>158</v>
      </c>
      <c r="H3" s="2" t="s">
        <v>159</v>
      </c>
    </row>
    <row r="4" spans="1:8" ht="39" customHeight="1">
      <c r="A4" s="3" t="s">
        <v>160</v>
      </c>
      <c r="B4" s="4" t="s">
        <v>137</v>
      </c>
      <c r="C4" s="5">
        <v>3.6666666666667E-2</v>
      </c>
      <c r="D4" s="5">
        <v>34488.969683926</v>
      </c>
      <c r="E4" s="4">
        <v>6</v>
      </c>
      <c r="F4" s="4"/>
      <c r="G4" s="5">
        <v>1264.5955550773001</v>
      </c>
      <c r="H4" s="6"/>
    </row>
    <row r="5" spans="1:8" ht="39" customHeight="1">
      <c r="A5" s="3" t="s">
        <v>161</v>
      </c>
      <c r="B5" s="4" t="s">
        <v>137</v>
      </c>
      <c r="C5" s="5">
        <v>0.12401960784314001</v>
      </c>
      <c r="D5" s="5">
        <v>1724.4134162502</v>
      </c>
      <c r="E5" s="4">
        <v>6</v>
      </c>
      <c r="F5" s="4"/>
      <c r="G5" s="5">
        <v>213.86107564279001</v>
      </c>
      <c r="H5" s="6"/>
    </row>
    <row r="6" spans="1:8" ht="39" customHeight="1">
      <c r="A6" s="3" t="s">
        <v>162</v>
      </c>
      <c r="B6" s="4" t="s">
        <v>137</v>
      </c>
      <c r="C6" s="5">
        <v>3.19</v>
      </c>
      <c r="D6" s="5">
        <v>2121.4564905951001</v>
      </c>
      <c r="E6" s="4">
        <v>10</v>
      </c>
      <c r="F6" s="4"/>
      <c r="G6" s="5">
        <v>6767.4462049984004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1" zoomScale="90" zoomScaleNormal="90" workbookViewId="0">
      <selection activeCell="D18" sqref="D18:H18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84.9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947.51199198635004</v>
      </c>
      <c r="E25" s="41">
        <v>64.526874296890995</v>
      </c>
      <c r="F25" s="41">
        <v>0</v>
      </c>
      <c r="G25" s="41">
        <v>0</v>
      </c>
      <c r="H25" s="41">
        <v>1012.0388662832</v>
      </c>
    </row>
    <row r="26" spans="1:8" ht="31.2">
      <c r="A26" s="2">
        <v>2</v>
      </c>
      <c r="B26" s="2" t="s">
        <v>42</v>
      </c>
      <c r="C26" s="42" t="s">
        <v>43</v>
      </c>
      <c r="D26" s="41">
        <v>5593.4057664375996</v>
      </c>
      <c r="E26" s="41">
        <v>11672.050878394</v>
      </c>
      <c r="F26" s="41">
        <v>0</v>
      </c>
      <c r="G26" s="41">
        <v>0</v>
      </c>
      <c r="H26" s="41">
        <v>17265.456644831</v>
      </c>
    </row>
    <row r="27" spans="1:8" ht="17.100000000000001" customHeight="1">
      <c r="A27" s="2"/>
      <c r="B27" s="33"/>
      <c r="C27" s="33" t="s">
        <v>44</v>
      </c>
      <c r="D27" s="41">
        <v>6540.9177584239997</v>
      </c>
      <c r="E27" s="41">
        <v>11736.577752691001</v>
      </c>
      <c r="F27" s="41">
        <v>0</v>
      </c>
      <c r="G27" s="41">
        <v>0</v>
      </c>
      <c r="H27" s="41">
        <v>18277.495511115001</v>
      </c>
    </row>
    <row r="28" spans="1:8" ht="17.100000000000001" customHeight="1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7.100000000000001" customHeight="1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7.100000000000001" customHeight="1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7.100000000000001" customHeight="1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7.100000000000001" customHeight="1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7.100000000000001" customHeight="1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3.9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7.100000000000001" customHeight="1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7.100000000000001" customHeight="1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7.100000000000001" customHeight="1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7.100000000000001" customHeight="1">
      <c r="A43" s="2"/>
      <c r="B43" s="33"/>
      <c r="C43" s="33" t="s">
        <v>55</v>
      </c>
      <c r="D43" s="41">
        <v>6540.9177584239997</v>
      </c>
      <c r="E43" s="41">
        <v>11736.577752691001</v>
      </c>
      <c r="F43" s="41">
        <v>0</v>
      </c>
      <c r="G43" s="41">
        <v>0</v>
      </c>
      <c r="H43" s="41">
        <v>18277.495511115001</v>
      </c>
    </row>
    <row r="44" spans="1:8" ht="17.100000000000001" customHeight="1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18.950239839727001</v>
      </c>
      <c r="E45" s="41">
        <v>1.2905374859378</v>
      </c>
      <c r="F45" s="41">
        <v>0</v>
      </c>
      <c r="G45" s="41">
        <v>0</v>
      </c>
      <c r="H45" s="41">
        <v>20.240777325665</v>
      </c>
    </row>
    <row r="46" spans="1:8" ht="31.2">
      <c r="A46" s="2">
        <v>4</v>
      </c>
      <c r="B46" s="2" t="s">
        <v>57</v>
      </c>
      <c r="C46" s="42" t="s">
        <v>59</v>
      </c>
      <c r="D46" s="41">
        <v>1.7693181818182</v>
      </c>
      <c r="E46" s="41">
        <v>0</v>
      </c>
      <c r="F46" s="41">
        <v>0</v>
      </c>
      <c r="G46" s="41">
        <v>0</v>
      </c>
      <c r="H46" s="41">
        <v>1.7693181818182</v>
      </c>
    </row>
    <row r="47" spans="1:8" ht="31.2">
      <c r="A47" s="2">
        <v>5</v>
      </c>
      <c r="B47" s="2" t="s">
        <v>57</v>
      </c>
      <c r="C47" s="42" t="s">
        <v>60</v>
      </c>
      <c r="D47" s="41">
        <v>139.83514416093999</v>
      </c>
      <c r="E47" s="41">
        <v>291.80127195985</v>
      </c>
      <c r="F47" s="41">
        <v>0</v>
      </c>
      <c r="G47" s="41">
        <v>0</v>
      </c>
      <c r="H47" s="41">
        <v>431.63641612078999</v>
      </c>
    </row>
    <row r="48" spans="1:8" ht="17.100000000000001" customHeight="1">
      <c r="A48" s="2"/>
      <c r="B48" s="33"/>
      <c r="C48" s="33" t="s">
        <v>61</v>
      </c>
      <c r="D48" s="41">
        <v>160.55470218248999</v>
      </c>
      <c r="E48" s="41">
        <v>293.09180944577997</v>
      </c>
      <c r="F48" s="41">
        <v>0</v>
      </c>
      <c r="G48" s="41">
        <v>0</v>
      </c>
      <c r="H48" s="41">
        <v>453.64651162826999</v>
      </c>
    </row>
    <row r="49" spans="1:8" ht="17.100000000000001" customHeight="1">
      <c r="A49" s="2"/>
      <c r="B49" s="33"/>
      <c r="C49" s="33" t="s">
        <v>62</v>
      </c>
      <c r="D49" s="41">
        <v>6701.4724606065001</v>
      </c>
      <c r="E49" s="41">
        <v>12029.669562136</v>
      </c>
      <c r="F49" s="41">
        <v>0</v>
      </c>
      <c r="G49" s="41">
        <v>0</v>
      </c>
      <c r="H49" s="41">
        <v>18731.142022742999</v>
      </c>
    </row>
    <row r="50" spans="1:8" ht="17.100000000000001" customHeight="1">
      <c r="A50" s="2"/>
      <c r="B50" s="33"/>
      <c r="C50" s="33" t="s">
        <v>63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3.0772875968712001</v>
      </c>
      <c r="H51" s="41">
        <v>3.0772875968712001</v>
      </c>
    </row>
    <row r="52" spans="1:8" ht="31.2">
      <c r="A52" s="2">
        <v>7</v>
      </c>
      <c r="B52" s="2" t="s">
        <v>66</v>
      </c>
      <c r="C52" s="48" t="s">
        <v>67</v>
      </c>
      <c r="D52" s="41">
        <v>27.118011637024001</v>
      </c>
      <c r="E52" s="41">
        <v>1.7178344475319001</v>
      </c>
      <c r="F52" s="41">
        <v>0</v>
      </c>
      <c r="G52" s="41">
        <v>0</v>
      </c>
      <c r="H52" s="41">
        <v>28.835846084556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400.05162274039998</v>
      </c>
      <c r="H53" s="41">
        <v>400.05162274039998</v>
      </c>
    </row>
    <row r="54" spans="1:8" ht="31.2">
      <c r="A54" s="2">
        <v>9</v>
      </c>
      <c r="B54" s="2" t="s">
        <v>70</v>
      </c>
      <c r="C54" s="48" t="s">
        <v>43</v>
      </c>
      <c r="D54" s="41">
        <v>0</v>
      </c>
      <c r="E54" s="41">
        <v>0</v>
      </c>
      <c r="F54" s="41">
        <v>0</v>
      </c>
      <c r="G54" s="41">
        <v>326.26666252250999</v>
      </c>
      <c r="H54" s="41">
        <v>326.26666252250999</v>
      </c>
    </row>
    <row r="55" spans="1:8" ht="31.2">
      <c r="A55" s="2">
        <v>10</v>
      </c>
      <c r="B55" s="2" t="s">
        <v>66</v>
      </c>
      <c r="C55" s="48" t="s">
        <v>71</v>
      </c>
      <c r="D55" s="41">
        <v>149.63758776661999</v>
      </c>
      <c r="E55" s="41">
        <v>312.25654112423001</v>
      </c>
      <c r="F55" s="41">
        <v>0</v>
      </c>
      <c r="G55" s="41">
        <v>0</v>
      </c>
      <c r="H55" s="41">
        <v>461.89412889085997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1710.4412189909001</v>
      </c>
      <c r="H56" s="41">
        <v>1710.4412189909001</v>
      </c>
    </row>
    <row r="57" spans="1:8">
      <c r="A57" s="2">
        <v>12</v>
      </c>
      <c r="B57" s="2"/>
      <c r="C57" s="48" t="s">
        <v>73</v>
      </c>
      <c r="D57" s="41">
        <v>0</v>
      </c>
      <c r="E57" s="41">
        <v>0</v>
      </c>
      <c r="F57" s="41">
        <v>0</v>
      </c>
      <c r="G57" s="41">
        <v>1368.3529751926999</v>
      </c>
      <c r="H57" s="41">
        <v>1368.3529751926999</v>
      </c>
    </row>
    <row r="58" spans="1:8" ht="17.100000000000001" customHeight="1">
      <c r="A58" s="2"/>
      <c r="B58" s="33"/>
      <c r="C58" s="33" t="s">
        <v>74</v>
      </c>
      <c r="D58" s="41">
        <v>176.75559940365</v>
      </c>
      <c r="E58" s="41">
        <v>313.97437557175999</v>
      </c>
      <c r="F58" s="41">
        <v>0</v>
      </c>
      <c r="G58" s="41">
        <v>3808.1897670434</v>
      </c>
      <c r="H58" s="41">
        <v>4298.9197420188002</v>
      </c>
    </row>
    <row r="59" spans="1:8" ht="17.100000000000001" customHeight="1">
      <c r="A59" s="2"/>
      <c r="B59" s="33"/>
      <c r="C59" s="33" t="s">
        <v>75</v>
      </c>
      <c r="D59" s="41">
        <v>6878.2280600101003</v>
      </c>
      <c r="E59" s="41">
        <v>12343.643937708001</v>
      </c>
      <c r="F59" s="41">
        <v>0</v>
      </c>
      <c r="G59" s="41">
        <v>3808.1897670434</v>
      </c>
      <c r="H59" s="41">
        <v>23030.061764761998</v>
      </c>
    </row>
    <row r="60" spans="1:8" ht="17.100000000000001" customHeight="1">
      <c r="A60" s="2"/>
      <c r="B60" s="33"/>
      <c r="C60" s="33" t="s">
        <v>76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 ht="17.100000000000001" customHeight="1">
      <c r="A62" s="2"/>
      <c r="B62" s="33"/>
      <c r="C62" s="33" t="s">
        <v>77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 ht="17.100000000000001" customHeight="1">
      <c r="A63" s="2"/>
      <c r="B63" s="33"/>
      <c r="C63" s="33" t="s">
        <v>78</v>
      </c>
      <c r="D63" s="41">
        <v>6878.2280600101003</v>
      </c>
      <c r="E63" s="41">
        <v>12343.643937708001</v>
      </c>
      <c r="F63" s="41">
        <v>0</v>
      </c>
      <c r="G63" s="41">
        <v>3808.1897670434</v>
      </c>
      <c r="H63" s="41">
        <v>23030.061764761998</v>
      </c>
    </row>
    <row r="64" spans="1:8" ht="153" customHeight="1">
      <c r="A64" s="2"/>
      <c r="B64" s="33"/>
      <c r="C64" s="33" t="s">
        <v>79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80</v>
      </c>
      <c r="C65" s="48" t="s">
        <v>81</v>
      </c>
      <c r="D65" s="41">
        <v>0</v>
      </c>
      <c r="E65" s="41">
        <v>0</v>
      </c>
      <c r="F65" s="41">
        <v>0</v>
      </c>
      <c r="G65" s="41">
        <v>58.334446828853999</v>
      </c>
      <c r="H65" s="41">
        <v>58.334446828853999</v>
      </c>
    </row>
    <row r="66" spans="1:8">
      <c r="A66" s="2">
        <v>14</v>
      </c>
      <c r="B66" s="2" t="s">
        <v>82</v>
      </c>
      <c r="C66" s="48" t="s">
        <v>81</v>
      </c>
      <c r="D66" s="41">
        <v>0</v>
      </c>
      <c r="E66" s="41">
        <v>0</v>
      </c>
      <c r="F66" s="41">
        <v>0</v>
      </c>
      <c r="G66" s="41">
        <v>29.658133646113999</v>
      </c>
      <c r="H66" s="41">
        <v>29.658133646113999</v>
      </c>
    </row>
    <row r="67" spans="1:8">
      <c r="A67" s="2">
        <v>15</v>
      </c>
      <c r="B67" s="2" t="s">
        <v>83</v>
      </c>
      <c r="C67" s="48" t="s">
        <v>84</v>
      </c>
      <c r="D67" s="41">
        <v>0</v>
      </c>
      <c r="E67" s="41">
        <v>0</v>
      </c>
      <c r="F67" s="41">
        <v>0</v>
      </c>
      <c r="G67" s="41">
        <v>898.57174219077001</v>
      </c>
      <c r="H67" s="41">
        <v>898.57174219077001</v>
      </c>
    </row>
    <row r="68" spans="1:8" ht="17.100000000000001" customHeight="1">
      <c r="A68" s="2"/>
      <c r="B68" s="33"/>
      <c r="C68" s="33" t="s">
        <v>85</v>
      </c>
      <c r="D68" s="41">
        <v>0</v>
      </c>
      <c r="E68" s="41">
        <v>0</v>
      </c>
      <c r="F68" s="41">
        <v>0</v>
      </c>
      <c r="G68" s="41">
        <v>986.56432266572995</v>
      </c>
      <c r="H68" s="41">
        <v>986.56432266572995</v>
      </c>
    </row>
    <row r="69" spans="1:8" ht="17.100000000000001" customHeight="1">
      <c r="A69" s="2"/>
      <c r="B69" s="33"/>
      <c r="C69" s="33" t="s">
        <v>86</v>
      </c>
      <c r="D69" s="41">
        <v>6878.2280600101003</v>
      </c>
      <c r="E69" s="41">
        <v>12343.643937708001</v>
      </c>
      <c r="F69" s="41">
        <v>0</v>
      </c>
      <c r="G69" s="41">
        <v>4794.7540897091003</v>
      </c>
      <c r="H69" s="41">
        <v>24016.626087427001</v>
      </c>
    </row>
    <row r="70" spans="1:8" ht="17.100000000000001" customHeight="1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 ht="33.9" customHeight="1">
      <c r="A71" s="2">
        <v>16</v>
      </c>
      <c r="B71" s="2" t="s">
        <v>88</v>
      </c>
      <c r="C71" s="48" t="s">
        <v>89</v>
      </c>
      <c r="D71" s="41">
        <f>D69*3%</f>
        <v>206.346841800303</v>
      </c>
      <c r="E71" s="41">
        <f>E69*3%</f>
        <v>370.30931813123999</v>
      </c>
      <c r="F71" s="41">
        <f>F69*3%</f>
        <v>0</v>
      </c>
      <c r="G71" s="41">
        <f>G69*3%</f>
        <v>143.84262269127299</v>
      </c>
      <c r="H71" s="41">
        <f>SUM(D71:G71)</f>
        <v>720.49878262281595</v>
      </c>
    </row>
    <row r="72" spans="1:8" ht="17.100000000000001" customHeight="1">
      <c r="A72" s="2"/>
      <c r="B72" s="33"/>
      <c r="C72" s="33" t="s">
        <v>90</v>
      </c>
      <c r="D72" s="41">
        <f>D71</f>
        <v>206.346841800303</v>
      </c>
      <c r="E72" s="41">
        <f>E71</f>
        <v>370.30931813123999</v>
      </c>
      <c r="F72" s="41">
        <f>F71</f>
        <v>0</v>
      </c>
      <c r="G72" s="41">
        <f>G71</f>
        <v>143.84262269127299</v>
      </c>
      <c r="H72" s="41">
        <f>SUM(D72:G72)</f>
        <v>720.49878262281595</v>
      </c>
    </row>
    <row r="73" spans="1:8" ht="17.100000000000001" customHeight="1">
      <c r="A73" s="2"/>
      <c r="B73" s="33"/>
      <c r="C73" s="33" t="s">
        <v>91</v>
      </c>
      <c r="D73" s="41">
        <f>D72+D69</f>
        <v>7084.5749018103998</v>
      </c>
      <c r="E73" s="41">
        <f>E72+E69</f>
        <v>12713.9532558392</v>
      </c>
      <c r="F73" s="41">
        <f>F72+F69</f>
        <v>0</v>
      </c>
      <c r="G73" s="41">
        <f>G72+G69</f>
        <v>4938.5967124003701</v>
      </c>
      <c r="H73" s="41">
        <f>SUM(D73:G73)</f>
        <v>24737.12487005</v>
      </c>
    </row>
    <row r="74" spans="1:8" ht="17.100000000000001" customHeight="1">
      <c r="A74" s="2"/>
      <c r="B74" s="33"/>
      <c r="C74" s="33" t="s">
        <v>92</v>
      </c>
      <c r="D74" s="41"/>
      <c r="E74" s="41"/>
      <c r="F74" s="41"/>
      <c r="G74" s="41"/>
      <c r="H74" s="41"/>
    </row>
    <row r="75" spans="1:8" ht="17.100000000000001" customHeight="1">
      <c r="A75" s="2">
        <v>17</v>
      </c>
      <c r="B75" s="2" t="s">
        <v>93</v>
      </c>
      <c r="C75" s="48" t="s">
        <v>94</v>
      </c>
      <c r="D75" s="41">
        <f>D73*20%</f>
        <v>1416.9149803620801</v>
      </c>
      <c r="E75" s="41">
        <f>E73*20%</f>
        <v>2542.7906511678498</v>
      </c>
      <c r="F75" s="41">
        <f>F73*20%</f>
        <v>0</v>
      </c>
      <c r="G75" s="41">
        <f>G73*20%</f>
        <v>987.71934248007506</v>
      </c>
      <c r="H75" s="41">
        <f>SUM(D75:G75)</f>
        <v>4947.4249740100004</v>
      </c>
    </row>
    <row r="76" spans="1:8" ht="17.100000000000001" customHeight="1">
      <c r="A76" s="2"/>
      <c r="B76" s="33"/>
      <c r="C76" s="33" t="s">
        <v>95</v>
      </c>
      <c r="D76" s="41">
        <f>D75</f>
        <v>1416.9149803620801</v>
      </c>
      <c r="E76" s="41">
        <f>E75</f>
        <v>2542.7906511678498</v>
      </c>
      <c r="F76" s="41">
        <f>F75</f>
        <v>0</v>
      </c>
      <c r="G76" s="41">
        <f>G75</f>
        <v>987.71934248007506</v>
      </c>
      <c r="H76" s="41">
        <f>SUM(D76:G76)</f>
        <v>4947.4249740100004</v>
      </c>
    </row>
    <row r="77" spans="1:8" ht="17.100000000000001" customHeight="1">
      <c r="A77" s="2"/>
      <c r="B77" s="33"/>
      <c r="C77" s="33" t="s">
        <v>96</v>
      </c>
      <c r="D77" s="41">
        <f>D76+D73</f>
        <v>8501.4898821724801</v>
      </c>
      <c r="E77" s="41">
        <f>E76+E73</f>
        <v>15256.7439070071</v>
      </c>
      <c r="F77" s="41">
        <f>F76+F73</f>
        <v>0</v>
      </c>
      <c r="G77" s="41">
        <f>G76+G73</f>
        <v>5926.3160548804499</v>
      </c>
      <c r="H77" s="41">
        <f>SUM(D77:G77)</f>
        <v>29684.549844059999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947.51199198635004</v>
      </c>
      <c r="E13" s="32">
        <v>64.526874296890995</v>
      </c>
      <c r="F13" s="32">
        <v>0</v>
      </c>
      <c r="G13" s="32">
        <v>0</v>
      </c>
      <c r="H13" s="32">
        <v>1012.0388662832</v>
      </c>
      <c r="J13" s="20"/>
    </row>
    <row r="14" spans="1:14" ht="17.100000000000001" customHeight="1">
      <c r="A14" s="2"/>
      <c r="B14" s="33"/>
      <c r="C14" s="33" t="s">
        <v>105</v>
      </c>
      <c r="D14" s="32">
        <v>947.51199198635004</v>
      </c>
      <c r="E14" s="32">
        <v>64.526874296890995</v>
      </c>
      <c r="F14" s="32">
        <v>0</v>
      </c>
      <c r="G14" s="32">
        <v>0</v>
      </c>
      <c r="H14" s="32">
        <v>1012.0388662832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107</v>
      </c>
      <c r="D13" s="32">
        <v>0</v>
      </c>
      <c r="E13" s="32">
        <v>0</v>
      </c>
      <c r="F13" s="32">
        <v>0</v>
      </c>
      <c r="G13" s="32">
        <v>3.0772875968712001</v>
      </c>
      <c r="H13" s="32">
        <v>3.0772875968712001</v>
      </c>
      <c r="J13" s="20"/>
    </row>
    <row r="14" spans="1:14" ht="17.100000000000001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3.0772875968712001</v>
      </c>
      <c r="H14" s="32">
        <v>3.0772875968712001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81</v>
      </c>
      <c r="D13" s="32">
        <v>0</v>
      </c>
      <c r="E13" s="32">
        <v>0</v>
      </c>
      <c r="F13" s="32">
        <v>0</v>
      </c>
      <c r="G13" s="32">
        <v>58.334446828853999</v>
      </c>
      <c r="H13" s="32">
        <v>58.334446828853999</v>
      </c>
      <c r="J13" s="20"/>
    </row>
    <row r="14" spans="1:14" ht="17.100000000000001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58.334446828853999</v>
      </c>
      <c r="H14" s="32">
        <v>58.334446828853999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7.100000000000001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81</v>
      </c>
      <c r="D13" s="32">
        <v>0</v>
      </c>
      <c r="E13" s="32">
        <v>0</v>
      </c>
      <c r="F13" s="32">
        <v>0</v>
      </c>
      <c r="G13" s="32">
        <v>29.658133646113999</v>
      </c>
      <c r="H13" s="32">
        <v>29.658133646113999</v>
      </c>
      <c r="J13" s="20"/>
    </row>
    <row r="14" spans="1:14" ht="17.100000000000001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29.658133646113999</v>
      </c>
      <c r="H14" s="32">
        <v>29.658133646113999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5593.4057664375996</v>
      </c>
      <c r="E13" s="32">
        <v>11163.194615744</v>
      </c>
      <c r="F13" s="32">
        <v>0</v>
      </c>
      <c r="G13" s="32">
        <v>0</v>
      </c>
      <c r="H13" s="32">
        <v>16756.600382182001</v>
      </c>
      <c r="J13" s="20"/>
    </row>
    <row r="14" spans="1:14" ht="17.100000000000001" customHeight="1">
      <c r="A14" s="2"/>
      <c r="B14" s="33"/>
      <c r="C14" s="33" t="s">
        <v>105</v>
      </c>
      <c r="D14" s="32">
        <v>5593.4057664375996</v>
      </c>
      <c r="E14" s="32">
        <v>11163.194615744</v>
      </c>
      <c r="F14" s="32">
        <v>0</v>
      </c>
      <c r="G14" s="32">
        <v>0</v>
      </c>
      <c r="H14" s="32">
        <v>16756.600382182001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102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312.15552246584002</v>
      </c>
      <c r="H13" s="32">
        <v>312.15552246584002</v>
      </c>
      <c r="J13" s="20"/>
    </row>
    <row r="14" spans="1:14" ht="17.100000000000001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312.15552246584002</v>
      </c>
      <c r="H14" s="32">
        <v>312.15552246584002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CA0C2D540EFD44458D6BEC02096C5F64_12</vt:lpwstr>
  </property>
  <property fmtid="{D5CDD505-2E9C-101B-9397-08002B2CF9AE}" pid="3" name="KSOProductBuildVer">
    <vt:lpwstr>1049-12.2.0.20795</vt:lpwstr>
  </property>
</Properties>
</file>